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tijn\stack\NIBE\werkdocumenten\betonvereniging\"/>
    </mc:Choice>
  </mc:AlternateContent>
  <xr:revisionPtr revIDLastSave="0" documentId="13_ncr:1_{2542189A-371C-4E73-A408-EF2435E0F0E0}" xr6:coauthVersionLast="41" xr6:coauthVersionMax="41" xr10:uidLastSave="{00000000-0000-0000-0000-000000000000}"/>
  <bookViews>
    <workbookView xWindow="-110" yWindow="-110" windowWidth="19420" windowHeight="10420" xr2:uid="{AEFCFFEF-687C-4D00-B61B-13E50389FD4E}"/>
  </bookViews>
  <sheets>
    <sheet name="Blad1" sheetId="1" r:id="rId1"/>
    <sheet name="STVI" sheetId="2" r:id="rId2"/>
    <sheet name="CIV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" i="1" l="1"/>
  <c r="G43" i="1"/>
  <c r="E17" i="3"/>
</calcChain>
</file>

<file path=xl/sharedStrings.xml><?xml version="1.0" encoding="utf-8"?>
<sst xmlns="http://schemas.openxmlformats.org/spreadsheetml/2006/main" count="254" uniqueCount="115">
  <si>
    <t>Bill of materials</t>
  </si>
  <si>
    <t xml:space="preserve">Raw Materials Supply (A1) </t>
  </si>
  <si>
    <t>Description</t>
  </si>
  <si>
    <t>Material</t>
  </si>
  <si>
    <t>Amount [kg]</t>
  </si>
  <si>
    <t>betonstaal</t>
  </si>
  <si>
    <t>Steel, Reinforcement [VWN]</t>
  </si>
  <si>
    <t>voorspanstaal</t>
  </si>
  <si>
    <t>Cement</t>
  </si>
  <si>
    <t>CEM III/A 52.5 N (NL)</t>
  </si>
  <si>
    <t>kalksteenmeel</t>
  </si>
  <si>
    <t>Limestone, milled, loose (BE)</t>
  </si>
  <si>
    <t>zand</t>
  </si>
  <si>
    <t>Industrial sand, average NL [Cascade]</t>
  </si>
  <si>
    <t>grind</t>
  </si>
  <si>
    <t>Gravel 4-32, average NL [Cascade]</t>
  </si>
  <si>
    <t>betongranulaat</t>
  </si>
  <si>
    <t>Dwarsvoorspanning</t>
  </si>
  <si>
    <t>cement</t>
  </si>
  <si>
    <t>Grind 4-14</t>
  </si>
  <si>
    <t>Granulaat 0-16 mm</t>
  </si>
  <si>
    <t>wapeningsstaal</t>
  </si>
  <si>
    <t>Vulstof</t>
  </si>
  <si>
    <t>Water</t>
  </si>
  <si>
    <t>Water - Tap water</t>
  </si>
  <si>
    <t>Hulpstof</t>
  </si>
  <si>
    <t>Chemicals organic | production (GLO)</t>
  </si>
  <si>
    <t>Vliegas</t>
  </si>
  <si>
    <t>Coal fly ash</t>
  </si>
  <si>
    <t>Voorspanstaal</t>
  </si>
  <si>
    <t>Concrete granulate</t>
  </si>
  <si>
    <t>Voorspanstaal produced in Europa</t>
  </si>
  <si>
    <t>Voorspanstaal produced in EU</t>
  </si>
  <si>
    <t>Shadow price</t>
  </si>
  <si>
    <t>Phase EN15804</t>
  </si>
  <si>
    <t>period</t>
  </si>
  <si>
    <t>Shadow price per phase (s€)</t>
  </si>
  <si>
    <t>A1 Raw Materials Supply</t>
  </si>
  <si>
    <t>80 yr</t>
  </si>
  <si>
    <t>A2 Transport</t>
  </si>
  <si>
    <t>A3 Manufacturing</t>
  </si>
  <si>
    <t>A4 Transport from the gate to the site</t>
  </si>
  <si>
    <t>A5 Assembly</t>
  </si>
  <si>
    <t>B1 Use</t>
  </si>
  <si>
    <t>B2 Maintenance</t>
  </si>
  <si>
    <t>B3 Replacements</t>
  </si>
  <si>
    <t>C1 Demolition</t>
  </si>
  <si>
    <t>C2 Transport</t>
  </si>
  <si>
    <t>C3 Waste processing</t>
  </si>
  <si>
    <t>C4 Final disposal</t>
  </si>
  <si>
    <t>D Reuse/Reovery/Recycling potential</t>
  </si>
  <si>
    <t xml:space="preserve">Shadow price per functional unit </t>
  </si>
  <si>
    <t>Voor beide ontwerpen is in de achterliggende sheets de bill of materials gegeven en de milieu impact per fase (op basis van een LCA berekening)</t>
  </si>
  <si>
    <t>VERGELIJK A1-A5</t>
  </si>
  <si>
    <t>STVI</t>
  </si>
  <si>
    <t>CIVI</t>
  </si>
  <si>
    <t>Total</t>
  </si>
  <si>
    <t>Kunt u op basis van deze gegevens een eerste vergelijk maken tussen beide ontwerpen voor milieuimpact van de productie fase?</t>
  </si>
  <si>
    <t>Het circulaire viaduct heeft dus een hogere milieu-impact in productie. Daar staat tegenover dat het circulaire viaduct gedemonteerd kan worden en opnieuw gemonteerd.</t>
  </si>
  <si>
    <t>In combinatie met de lange technische levensduur van 200 jaar, kan het misschien toch nog tot een betere milieuprestatie leiden over de gehele levensduur.</t>
  </si>
  <si>
    <t>Kunt u de milieuprestatie van beide ontwerpen vergelijken over de levensduur van ieder ontwerp?</t>
  </si>
  <si>
    <t>MKI Initieel</t>
  </si>
  <si>
    <t>VERGELIJK A1-D (200 jaar)</t>
  </si>
  <si>
    <t>Levensduur</t>
  </si>
  <si>
    <t>VERGELIJK A1-D</t>
  </si>
  <si>
    <t>Beide ontwerpen gaan we nu beschouwen over een periode van 200 jaar, waarbij we voor de functionele levensduur van een viaduct in Nederland 80 jaar hanteren.</t>
  </si>
  <si>
    <t>Elke 80 jaar wordt het viaduct dus vervangen en dat over een totale periode van 200 jaar. Kunt u de milieuprestatie voor beide ontwerpen opbouwen over 200 jaar?</t>
  </si>
  <si>
    <t>Levensduurfactor</t>
  </si>
  <si>
    <t>MKI Besch. periode</t>
  </si>
  <si>
    <t>vervangingsfactor</t>
  </si>
  <si>
    <t>Wat is de conclusie mbt milieu-impact van beide ontwerpen over een beschouwingsperiode van 200 jaar?</t>
  </si>
  <si>
    <t>Inderdaad, het circulaire viaduct krijgt met 1,5 maal vervanging ruim de kans om zich terug te verdienen.</t>
  </si>
  <si>
    <t>Nu is 200 jaar een heel lange periode en RWS is gebruikelijk om over 100 jaar uit te vragen. Laten we de analyse ook even doen over 100 jaar.</t>
  </si>
  <si>
    <t>VERGELIJK A1-D (100 jaar)</t>
  </si>
  <si>
    <t>D Reuse/Reovery/Recycling potential*</t>
  </si>
  <si>
    <t>Over 100 jaar, met dus maar 0,25 vervanging, kan het circulaire viaduct zich milieutechnisch niet terugverdienen. Dit is met gebruik van de breukenmehtode, die aangeeft</t>
  </si>
  <si>
    <t>dat bij een vervanging voor de laatste 20 jaar (100-80) we slechts 0,25 van deze vervanging toerekenen. In de praktijk bestaan er natuurlijk geen 1/4 vervangingen en is wel of geen</t>
  </si>
  <si>
    <t>vervanging. Een manier om hiernaar te kijken is als we vaker circulaire viaducten zouden gaan plaatsen, dan zou in 25% van de gevallen een vervanging plaats vinden en in 75% vna de gevallen niet.</t>
  </si>
  <si>
    <t>De vervangingsfactor geeft voor elke fase aan hoe vaak deze over de periode van 200 jaar zal worden toegerekend. We hanteren hierbij de breuken methode.</t>
  </si>
  <si>
    <t xml:space="preserve">Als er nog een partiele vervanging nodig is om de beschouwingsperiode vol te maken, dan rekenen we die ook slechts partieel toe. In 200 jaar met een functionele </t>
  </si>
  <si>
    <t>levensduur van 80 leidt dat dus tot 1,5 vervangingen. En dus een vervangingsfactor van 2,5.</t>
  </si>
  <si>
    <t>Secundary Material Content</t>
  </si>
  <si>
    <t>EoL scenario</t>
  </si>
  <si>
    <t>recycling</t>
  </si>
  <si>
    <t>hergebruik</t>
  </si>
  <si>
    <t>verbranding</t>
  </si>
  <si>
    <t>stort</t>
  </si>
  <si>
    <t>over 1 gebruikscyclus</t>
  </si>
  <si>
    <t>overzicht indicatoren CB'23</t>
  </si>
  <si>
    <t>Referentie viaduct</t>
  </si>
  <si>
    <t>Circulair Viaduct</t>
  </si>
  <si>
    <t>1.1 primair materiaal</t>
  </si>
  <si>
    <t>1.2 secundair materiaal</t>
  </si>
  <si>
    <t xml:space="preserve">         1.2a  hergebruik</t>
  </si>
  <si>
    <t xml:space="preserve">         1.2b recycling</t>
  </si>
  <si>
    <t>1.3 gevoeligheid  uitputting</t>
  </si>
  <si>
    <t xml:space="preserve">1.3a duurzaam  hernieuwbaar </t>
  </si>
  <si>
    <t xml:space="preserve">1.3b  niet-hernieuwbaar </t>
  </si>
  <si>
    <t>2.1 hergebruik</t>
  </si>
  <si>
    <t>2.2 recycling</t>
  </si>
  <si>
    <t>3.1 energiewinning</t>
  </si>
  <si>
    <t>3.2 stort</t>
  </si>
  <si>
    <t>We kunnen nu ook kijken naar de grondstofstromen van beide ontwerpen. Volgens de definities en opbouw zoals CB'23 die voorstelt.</t>
  </si>
  <si>
    <t>Uit deze getallen kunnen we dan ook de Material Circularity Indicator over 1 gebruikscyclus berekenen:</t>
  </si>
  <si>
    <t>LFI</t>
  </si>
  <si>
    <t>LFI=(primair+waste)/2*MASSA</t>
  </si>
  <si>
    <t>X</t>
  </si>
  <si>
    <t>X=Lcivi/Lref</t>
  </si>
  <si>
    <t>MCI</t>
  </si>
  <si>
    <t>MCI=1-LFI*(0,9/X)</t>
  </si>
  <si>
    <t>Wat opvalt is dat doordat de verhoudingen aan basis grondstoffen voor beide ontwerpen vrijwel gelijk is, de LFI ook vrijwel gelijk is. De life time extension factor X bepaalt dus het verschil.</t>
  </si>
  <si>
    <t>We kunnen nu ook de grondstofbalansen over meerdere gebruikscycli bepalen, dat is hieronder weergegeven.</t>
  </si>
  <si>
    <t>over 3 gebruikscycli</t>
  </si>
  <si>
    <t>dan zien we dat het primair grondstofverbruik van het circulaire viaduct 42% lager</t>
  </si>
  <si>
    <t xml:space="preserve"> ligt dan van het referentie viaduct en er dus een aanzienlijke grondstof besparing gerealiseerd wordt, bij 2 vervangingen (en dus 3 gebruikscycli)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</si>
</sst>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2">
    <font>
      <sz val="11"/>
      <color theme="1"/>
      <name val="Calibri"/>
      <family val="2"/>
      <scheme val="minor"/>
    </font>
    <font>
      <sz val="11"/>
      <color rgb="FF000000"/>
      <name val="Alegreya Sans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Alegreya Sans"/>
    </font>
    <font>
      <sz val="16"/>
      <color rgb="FF000000"/>
      <name val="Alegreya Sans"/>
    </font>
    <font>
      <sz val="16"/>
      <color theme="1"/>
      <name val="Calibri"/>
      <family val="2"/>
    </font>
    <font>
      <b/>
      <sz val="18"/>
      <color rgb="FF000000"/>
      <name val="Alegreya Sans"/>
    </font>
    <font>
      <sz val="18"/>
      <color rgb="FF000000"/>
      <name val="Alegreya Sans"/>
    </font>
    <font>
      <b/>
      <sz val="20"/>
      <color rgb="FF000000"/>
      <name val="Alegreya Sans"/>
    </font>
    <font>
      <sz val="20"/>
      <color rgb="FF000000"/>
      <name val="Alegreya Sans"/>
    </font>
    <font>
      <sz val="2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0" fontId="0" fillId="2" borderId="0" xfId="0" applyFill="1"/>
    <xf numFmtId="0" fontId="1" fillId="0" borderId="0" xfId="0" applyFont="1" applyFill="1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 applyFill="1" applyBorder="1"/>
    <xf numFmtId="42" fontId="4" fillId="0" borderId="0" xfId="0" applyNumberFormat="1" applyFont="1" applyFill="1" applyBorder="1"/>
    <xf numFmtId="0" fontId="6" fillId="0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8" fillId="0" borderId="1" xfId="0" applyFont="1" applyFill="1" applyBorder="1"/>
    <xf numFmtId="42" fontId="8" fillId="0" borderId="1" xfId="0" applyNumberFormat="1" applyFont="1" applyFill="1" applyBorder="1"/>
    <xf numFmtId="0" fontId="8" fillId="0" borderId="2" xfId="0" applyFont="1" applyFill="1" applyBorder="1"/>
    <xf numFmtId="0" fontId="8" fillId="0" borderId="0" xfId="0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10" fillId="0" borderId="1" xfId="0" applyFont="1" applyFill="1" applyBorder="1"/>
    <xf numFmtId="42" fontId="10" fillId="0" borderId="1" xfId="0" applyNumberFormat="1" applyFont="1" applyFill="1" applyBorder="1"/>
    <xf numFmtId="0" fontId="10" fillId="0" borderId="2" xfId="0" applyFont="1" applyFill="1" applyBorder="1"/>
    <xf numFmtId="42" fontId="10" fillId="0" borderId="2" xfId="0" applyNumberFormat="1" applyFont="1" applyFill="1" applyBorder="1"/>
    <xf numFmtId="0" fontId="10" fillId="0" borderId="0" xfId="0" applyFont="1" applyFill="1" applyBorder="1"/>
    <xf numFmtId="42" fontId="9" fillId="0" borderId="0" xfId="0" applyNumberFormat="1" applyFont="1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2" fontId="8" fillId="0" borderId="4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1" fillId="0" borderId="0" xfId="0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3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E822-82A0-444A-A321-578321F20DCA}">
  <sheetPr>
    <pageSetUpPr fitToPage="1"/>
  </sheetPr>
  <dimension ref="C3:I134"/>
  <sheetViews>
    <sheetView tabSelected="1" topLeftCell="A101" zoomScaleNormal="100" zoomScalePageLayoutView="40" workbookViewId="0">
      <selection activeCell="C114" sqref="C114"/>
    </sheetView>
  </sheetViews>
  <sheetFormatPr defaultRowHeight="21"/>
  <cols>
    <col min="1" max="2" width="8.7265625" style="9"/>
    <col min="3" max="3" width="58.6328125" style="9" customWidth="1"/>
    <col min="4" max="4" width="15.453125" style="9" customWidth="1"/>
    <col min="5" max="5" width="14.26953125" style="9" customWidth="1"/>
    <col min="6" max="6" width="12.1796875" style="9" customWidth="1"/>
    <col min="7" max="7" width="15" style="9" customWidth="1"/>
    <col min="8" max="8" width="11.81640625" style="9" customWidth="1"/>
    <col min="9" max="9" width="16.453125" style="9" customWidth="1"/>
    <col min="10" max="16384" width="8.7265625" style="9"/>
  </cols>
  <sheetData>
    <row r="3" spans="3:5">
      <c r="C3" s="16" t="s">
        <v>52</v>
      </c>
    </row>
    <row r="4" spans="3:5">
      <c r="C4" s="16" t="s">
        <v>57</v>
      </c>
    </row>
    <row r="6" spans="3:5" ht="25">
      <c r="C6" s="23" t="s">
        <v>53</v>
      </c>
      <c r="D6" s="24" t="s">
        <v>54</v>
      </c>
      <c r="E6" s="24" t="s">
        <v>55</v>
      </c>
    </row>
    <row r="7" spans="3:5" ht="25">
      <c r="C7" s="25" t="s">
        <v>37</v>
      </c>
      <c r="D7" s="26"/>
      <c r="E7" s="26"/>
    </row>
    <row r="8" spans="3:5" ht="25">
      <c r="C8" s="27" t="s">
        <v>39</v>
      </c>
      <c r="D8" s="28"/>
      <c r="E8" s="28"/>
    </row>
    <row r="9" spans="3:5" ht="25">
      <c r="C9" s="27" t="s">
        <v>40</v>
      </c>
      <c r="D9" s="28"/>
      <c r="E9" s="28"/>
    </row>
    <row r="10" spans="3:5" ht="25">
      <c r="C10" s="27" t="s">
        <v>41</v>
      </c>
      <c r="D10" s="28"/>
      <c r="E10" s="28"/>
    </row>
    <row r="11" spans="3:5" ht="25">
      <c r="C11" s="27" t="s">
        <v>42</v>
      </c>
      <c r="D11" s="28"/>
      <c r="E11" s="28"/>
    </row>
    <row r="12" spans="3:5" ht="25">
      <c r="C12" s="29" t="s">
        <v>56</v>
      </c>
      <c r="D12" s="30"/>
      <c r="E12" s="30"/>
    </row>
    <row r="14" spans="3:5">
      <c r="C14" s="4" t="s">
        <v>58</v>
      </c>
    </row>
    <row r="15" spans="3:5">
      <c r="C15" s="4" t="s">
        <v>59</v>
      </c>
    </row>
    <row r="17" spans="3:5">
      <c r="C17" s="4" t="s">
        <v>60</v>
      </c>
    </row>
    <row r="18" spans="3:5" ht="23">
      <c r="C18" s="22"/>
      <c r="D18" s="31" t="s">
        <v>61</v>
      </c>
      <c r="E18" s="31"/>
    </row>
    <row r="19" spans="3:5" ht="23">
      <c r="C19" s="17" t="s">
        <v>64</v>
      </c>
      <c r="D19" s="18" t="s">
        <v>54</v>
      </c>
      <c r="E19" s="18" t="s">
        <v>55</v>
      </c>
    </row>
    <row r="20" spans="3:5" ht="23">
      <c r="C20" s="32" t="s">
        <v>63</v>
      </c>
      <c r="D20" s="32"/>
      <c r="E20" s="32"/>
    </row>
    <row r="21" spans="3:5" ht="23">
      <c r="C21" s="19" t="s">
        <v>37</v>
      </c>
      <c r="D21" s="20"/>
      <c r="E21" s="20"/>
    </row>
    <row r="22" spans="3:5" ht="23">
      <c r="C22" s="21" t="s">
        <v>39</v>
      </c>
      <c r="D22" s="20"/>
      <c r="E22" s="20"/>
    </row>
    <row r="23" spans="3:5" ht="23">
      <c r="C23" s="21" t="s">
        <v>40</v>
      </c>
      <c r="D23" s="20"/>
      <c r="E23" s="20"/>
    </row>
    <row r="24" spans="3:5" ht="23">
      <c r="C24" s="21" t="s">
        <v>41</v>
      </c>
      <c r="D24" s="20"/>
      <c r="E24" s="20"/>
    </row>
    <row r="25" spans="3:5" ht="23">
      <c r="C25" s="21" t="s">
        <v>42</v>
      </c>
      <c r="D25" s="20"/>
      <c r="E25" s="20"/>
    </row>
    <row r="26" spans="3:5" ht="23">
      <c r="C26" s="21" t="s">
        <v>43</v>
      </c>
      <c r="D26" s="20"/>
      <c r="E26" s="20"/>
    </row>
    <row r="27" spans="3:5" ht="23">
      <c r="C27" s="21" t="s">
        <v>44</v>
      </c>
      <c r="D27" s="20"/>
      <c r="E27" s="20"/>
    </row>
    <row r="28" spans="3:5" ht="23">
      <c r="C28" s="21" t="s">
        <v>45</v>
      </c>
      <c r="D28" s="20"/>
      <c r="E28" s="20"/>
    </row>
    <row r="29" spans="3:5" ht="23">
      <c r="C29" s="21" t="s">
        <v>46</v>
      </c>
      <c r="D29" s="20"/>
      <c r="E29" s="20"/>
    </row>
    <row r="30" spans="3:5" ht="23">
      <c r="C30" s="21" t="s">
        <v>47</v>
      </c>
      <c r="D30" s="20"/>
      <c r="E30" s="20"/>
    </row>
    <row r="31" spans="3:5" ht="23">
      <c r="C31" s="21" t="s">
        <v>48</v>
      </c>
      <c r="D31" s="20"/>
      <c r="E31" s="20"/>
    </row>
    <row r="32" spans="3:5" ht="23">
      <c r="C32" s="21" t="s">
        <v>49</v>
      </c>
      <c r="D32" s="20"/>
      <c r="E32" s="20"/>
    </row>
    <row r="33" spans="3:9" ht="23">
      <c r="C33" s="21" t="s">
        <v>50</v>
      </c>
      <c r="D33" s="20"/>
      <c r="E33" s="20"/>
    </row>
    <row r="34" spans="3:9">
      <c r="C34" s="10"/>
      <c r="D34" s="11"/>
      <c r="E34" s="11"/>
    </row>
    <row r="35" spans="3:9">
      <c r="C35" s="4" t="s">
        <v>65</v>
      </c>
    </row>
    <row r="36" spans="3:9">
      <c r="C36" s="4" t="s">
        <v>66</v>
      </c>
    </row>
    <row r="37" spans="3:9">
      <c r="C37" s="4" t="s">
        <v>78</v>
      </c>
    </row>
    <row r="38" spans="3:9">
      <c r="C38" s="4" t="s">
        <v>79</v>
      </c>
    </row>
    <row r="39" spans="3:9">
      <c r="C39" s="4" t="s">
        <v>80</v>
      </c>
    </row>
    <row r="40" spans="3:9">
      <c r="C40" s="10"/>
    </row>
    <row r="41" spans="3:9" ht="23">
      <c r="C41" s="22"/>
      <c r="D41" s="31" t="s">
        <v>61</v>
      </c>
      <c r="E41" s="31"/>
      <c r="F41" s="33" t="s">
        <v>69</v>
      </c>
      <c r="G41" s="31"/>
      <c r="H41" s="33" t="s">
        <v>68</v>
      </c>
      <c r="I41" s="31"/>
    </row>
    <row r="42" spans="3:9" ht="23">
      <c r="C42" s="17" t="s">
        <v>62</v>
      </c>
      <c r="D42" s="18" t="s">
        <v>54</v>
      </c>
      <c r="E42" s="18" t="s">
        <v>55</v>
      </c>
      <c r="F42" s="34" t="s">
        <v>54</v>
      </c>
      <c r="G42" s="18" t="s">
        <v>55</v>
      </c>
      <c r="H42" s="34" t="s">
        <v>54</v>
      </c>
      <c r="I42" s="18" t="s">
        <v>55</v>
      </c>
    </row>
    <row r="43" spans="3:9" ht="23">
      <c r="C43" s="32" t="s">
        <v>63</v>
      </c>
      <c r="D43" s="32"/>
      <c r="E43" s="32"/>
      <c r="F43" s="35">
        <v>80</v>
      </c>
      <c r="G43" s="36">
        <f>F43</f>
        <v>80</v>
      </c>
      <c r="H43" s="35">
        <v>80</v>
      </c>
      <c r="I43" s="36">
        <v>80</v>
      </c>
    </row>
    <row r="44" spans="3:9" ht="23">
      <c r="C44" s="19" t="s">
        <v>37</v>
      </c>
      <c r="D44" s="20"/>
      <c r="E44" s="20"/>
      <c r="F44" s="37"/>
      <c r="G44" s="38"/>
      <c r="H44" s="39"/>
      <c r="I44" s="39"/>
    </row>
    <row r="45" spans="3:9" ht="23">
      <c r="C45" s="21" t="s">
        <v>39</v>
      </c>
      <c r="D45" s="20"/>
      <c r="E45" s="20"/>
      <c r="F45" s="40"/>
      <c r="G45" s="41"/>
      <c r="H45" s="39"/>
      <c r="I45" s="39"/>
    </row>
    <row r="46" spans="3:9" ht="23">
      <c r="C46" s="21" t="s">
        <v>40</v>
      </c>
      <c r="D46" s="20"/>
      <c r="E46" s="20"/>
      <c r="F46" s="40"/>
      <c r="G46" s="41"/>
      <c r="H46" s="39"/>
      <c r="I46" s="39"/>
    </row>
    <row r="47" spans="3:9" ht="23">
      <c r="C47" s="21" t="s">
        <v>41</v>
      </c>
      <c r="D47" s="20"/>
      <c r="E47" s="20"/>
      <c r="F47" s="40"/>
      <c r="G47" s="41"/>
      <c r="H47" s="39"/>
      <c r="I47" s="39"/>
    </row>
    <row r="48" spans="3:9" ht="23">
      <c r="C48" s="21" t="s">
        <v>42</v>
      </c>
      <c r="D48" s="20"/>
      <c r="E48" s="20"/>
      <c r="F48" s="40"/>
      <c r="G48" s="41"/>
      <c r="H48" s="39"/>
      <c r="I48" s="39"/>
    </row>
    <row r="49" spans="3:9" ht="23">
      <c r="C49" s="21" t="s">
        <v>43</v>
      </c>
      <c r="D49" s="20"/>
      <c r="E49" s="20"/>
      <c r="F49" s="40"/>
      <c r="G49" s="41"/>
      <c r="H49" s="39"/>
      <c r="I49" s="39"/>
    </row>
    <row r="50" spans="3:9" ht="23">
      <c r="C50" s="21" t="s">
        <v>44</v>
      </c>
      <c r="D50" s="20"/>
      <c r="E50" s="20"/>
      <c r="F50" s="40"/>
      <c r="G50" s="41"/>
      <c r="H50" s="39"/>
      <c r="I50" s="39"/>
    </row>
    <row r="51" spans="3:9" ht="23">
      <c r="C51" s="21" t="s">
        <v>45</v>
      </c>
      <c r="D51" s="20"/>
      <c r="E51" s="20"/>
      <c r="F51" s="40"/>
      <c r="G51" s="41"/>
      <c r="H51" s="39"/>
      <c r="I51" s="39"/>
    </row>
    <row r="52" spans="3:9" ht="23">
      <c r="C52" s="21" t="s">
        <v>46</v>
      </c>
      <c r="D52" s="20"/>
      <c r="E52" s="20"/>
      <c r="F52" s="40"/>
      <c r="G52" s="41"/>
      <c r="H52" s="39"/>
      <c r="I52" s="39"/>
    </row>
    <row r="53" spans="3:9" ht="23">
      <c r="C53" s="21" t="s">
        <v>47</v>
      </c>
      <c r="D53" s="20"/>
      <c r="E53" s="20"/>
      <c r="F53" s="40"/>
      <c r="G53" s="41"/>
      <c r="H53" s="39"/>
      <c r="I53" s="39"/>
    </row>
    <row r="54" spans="3:9" ht="23">
      <c r="C54" s="21" t="s">
        <v>48</v>
      </c>
      <c r="D54" s="20"/>
      <c r="E54" s="20"/>
      <c r="F54" s="40"/>
      <c r="G54" s="41"/>
      <c r="H54" s="39"/>
      <c r="I54" s="39"/>
    </row>
    <row r="55" spans="3:9" ht="23">
      <c r="C55" s="21" t="s">
        <v>49</v>
      </c>
      <c r="D55" s="20"/>
      <c r="E55" s="20"/>
      <c r="F55" s="40"/>
      <c r="G55" s="41"/>
      <c r="H55" s="39"/>
      <c r="I55" s="39"/>
    </row>
    <row r="56" spans="3:9" ht="23">
      <c r="C56" s="21" t="s">
        <v>50</v>
      </c>
      <c r="D56" s="20"/>
      <c r="E56" s="20"/>
      <c r="F56" s="40"/>
      <c r="G56" s="41"/>
      <c r="H56" s="39"/>
      <c r="I56" s="39"/>
    </row>
    <row r="57" spans="3:9">
      <c r="C57" s="10"/>
      <c r="D57" s="11"/>
      <c r="E57" s="11"/>
      <c r="F57" s="10"/>
      <c r="G57" s="10"/>
      <c r="H57" s="11"/>
      <c r="I57" s="11"/>
    </row>
    <row r="58" spans="3:9">
      <c r="C58" s="4" t="s">
        <v>70</v>
      </c>
    </row>
    <row r="59" spans="3:9">
      <c r="C59" s="4" t="s">
        <v>71</v>
      </c>
    </row>
    <row r="60" spans="3:9">
      <c r="C60" s="16"/>
    </row>
    <row r="61" spans="3:9">
      <c r="C61" s="4" t="s">
        <v>72</v>
      </c>
    </row>
    <row r="63" spans="3:9" ht="23">
      <c r="C63" s="22"/>
      <c r="D63" s="31" t="s">
        <v>61</v>
      </c>
      <c r="E63" s="31"/>
      <c r="F63" s="33" t="s">
        <v>67</v>
      </c>
      <c r="G63" s="31"/>
      <c r="H63" s="33" t="s">
        <v>68</v>
      </c>
      <c r="I63" s="31"/>
    </row>
    <row r="64" spans="3:9" ht="23">
      <c r="C64" s="17" t="s">
        <v>73</v>
      </c>
      <c r="D64" s="18" t="s">
        <v>54</v>
      </c>
      <c r="E64" s="18" t="s">
        <v>55</v>
      </c>
      <c r="F64" s="34" t="s">
        <v>54</v>
      </c>
      <c r="G64" s="18" t="s">
        <v>55</v>
      </c>
      <c r="H64" s="34" t="s">
        <v>54</v>
      </c>
      <c r="I64" s="18" t="s">
        <v>55</v>
      </c>
    </row>
    <row r="65" spans="3:9" ht="23">
      <c r="C65" s="32" t="s">
        <v>63</v>
      </c>
      <c r="D65" s="32"/>
      <c r="E65" s="32"/>
      <c r="F65" s="35">
        <v>80</v>
      </c>
      <c r="G65" s="36">
        <f>F65</f>
        <v>80</v>
      </c>
      <c r="H65" s="35">
        <v>80</v>
      </c>
      <c r="I65" s="36">
        <v>80</v>
      </c>
    </row>
    <row r="66" spans="3:9" ht="23">
      <c r="C66" s="19" t="s">
        <v>37</v>
      </c>
      <c r="D66" s="20"/>
      <c r="E66" s="20"/>
      <c r="F66" s="37"/>
      <c r="G66" s="38"/>
      <c r="H66" s="39"/>
      <c r="I66" s="39"/>
    </row>
    <row r="67" spans="3:9" ht="23">
      <c r="C67" s="21" t="s">
        <v>39</v>
      </c>
      <c r="D67" s="20"/>
      <c r="E67" s="20"/>
      <c r="F67" s="37"/>
      <c r="G67" s="41"/>
      <c r="H67" s="39"/>
      <c r="I67" s="39"/>
    </row>
    <row r="68" spans="3:9" ht="23">
      <c r="C68" s="21" t="s">
        <v>40</v>
      </c>
      <c r="D68" s="20"/>
      <c r="E68" s="20"/>
      <c r="F68" s="37"/>
      <c r="G68" s="41"/>
      <c r="H68" s="39"/>
      <c r="I68" s="39"/>
    </row>
    <row r="69" spans="3:9" ht="23">
      <c r="C69" s="21" t="s">
        <v>41</v>
      </c>
      <c r="D69" s="20"/>
      <c r="E69" s="20"/>
      <c r="F69" s="37"/>
      <c r="G69" s="41"/>
      <c r="H69" s="39"/>
      <c r="I69" s="39"/>
    </row>
    <row r="70" spans="3:9" ht="23">
      <c r="C70" s="21" t="s">
        <v>42</v>
      </c>
      <c r="D70" s="20"/>
      <c r="E70" s="20"/>
      <c r="F70" s="37"/>
      <c r="G70" s="41"/>
      <c r="H70" s="39"/>
      <c r="I70" s="39"/>
    </row>
    <row r="71" spans="3:9" ht="23">
      <c r="C71" s="21" t="s">
        <v>43</v>
      </c>
      <c r="D71" s="20"/>
      <c r="E71" s="20"/>
      <c r="F71" s="37"/>
      <c r="G71" s="41"/>
      <c r="H71" s="39"/>
      <c r="I71" s="39"/>
    </row>
    <row r="72" spans="3:9" ht="23">
      <c r="C72" s="21" t="s">
        <v>44</v>
      </c>
      <c r="D72" s="20"/>
      <c r="E72" s="20"/>
      <c r="F72" s="37"/>
      <c r="G72" s="41"/>
      <c r="H72" s="39"/>
      <c r="I72" s="39"/>
    </row>
    <row r="73" spans="3:9" ht="23">
      <c r="C73" s="21" t="s">
        <v>45</v>
      </c>
      <c r="D73" s="20"/>
      <c r="E73" s="20"/>
      <c r="F73" s="37"/>
      <c r="G73" s="41"/>
      <c r="H73" s="39"/>
      <c r="I73" s="39"/>
    </row>
    <row r="74" spans="3:9" ht="23">
      <c r="C74" s="21" t="s">
        <v>46</v>
      </c>
      <c r="D74" s="20"/>
      <c r="E74" s="20"/>
      <c r="F74" s="37"/>
      <c r="G74" s="41"/>
      <c r="H74" s="39"/>
      <c r="I74" s="39"/>
    </row>
    <row r="75" spans="3:9" ht="23">
      <c r="C75" s="21" t="s">
        <v>47</v>
      </c>
      <c r="D75" s="20"/>
      <c r="E75" s="20"/>
      <c r="F75" s="37"/>
      <c r="G75" s="41"/>
      <c r="H75" s="39"/>
      <c r="I75" s="39"/>
    </row>
    <row r="76" spans="3:9" ht="23">
      <c r="C76" s="21" t="s">
        <v>48</v>
      </c>
      <c r="D76" s="20"/>
      <c r="E76" s="20"/>
      <c r="F76" s="37"/>
      <c r="G76" s="41"/>
      <c r="H76" s="39"/>
      <c r="I76" s="39"/>
    </row>
    <row r="77" spans="3:9" ht="23">
      <c r="C77" s="21" t="s">
        <v>49</v>
      </c>
      <c r="D77" s="20"/>
      <c r="E77" s="20"/>
      <c r="F77" s="37"/>
      <c r="G77" s="41"/>
      <c r="H77" s="39"/>
      <c r="I77" s="39"/>
    </row>
    <row r="78" spans="3:9" ht="23">
      <c r="C78" s="21" t="s">
        <v>74</v>
      </c>
      <c r="D78" s="20"/>
      <c r="E78" s="20"/>
      <c r="F78" s="37"/>
      <c r="G78" s="41"/>
      <c r="H78" s="39"/>
      <c r="I78" s="39"/>
    </row>
    <row r="79" spans="3:9">
      <c r="C79" s="10"/>
      <c r="D79" s="11"/>
      <c r="E79" s="11"/>
      <c r="F79" s="10"/>
      <c r="G79" s="10"/>
      <c r="H79" s="11"/>
      <c r="I79" s="11"/>
    </row>
    <row r="80" spans="3:9">
      <c r="C80" s="4" t="s">
        <v>75</v>
      </c>
    </row>
    <row r="81" spans="3:6">
      <c r="C81" s="4" t="s">
        <v>76</v>
      </c>
    </row>
    <row r="82" spans="3:6">
      <c r="C82" s="4" t="s">
        <v>77</v>
      </c>
    </row>
    <row r="84" spans="3:6">
      <c r="C84" s="4" t="s">
        <v>102</v>
      </c>
    </row>
    <row r="87" spans="3:6" ht="26">
      <c r="C87" s="42" t="s">
        <v>87</v>
      </c>
      <c r="D87" s="42"/>
      <c r="E87" s="42"/>
      <c r="F87" s="42"/>
    </row>
    <row r="88" spans="3:6" ht="26">
      <c r="C88" s="43" t="s">
        <v>88</v>
      </c>
      <c r="D88" s="43"/>
      <c r="E88" s="43"/>
      <c r="F88" s="43"/>
    </row>
    <row r="89" spans="3:6" ht="26">
      <c r="C89" s="43"/>
      <c r="D89" s="44" t="s">
        <v>89</v>
      </c>
      <c r="E89" s="44"/>
      <c r="F89" s="44" t="s">
        <v>90</v>
      </c>
    </row>
    <row r="90" spans="3:6" ht="26">
      <c r="C90" s="42" t="s">
        <v>91</v>
      </c>
      <c r="D90" s="45"/>
      <c r="E90" s="45"/>
      <c r="F90" s="45"/>
    </row>
    <row r="91" spans="3:6" ht="26">
      <c r="C91" s="42" t="s">
        <v>92</v>
      </c>
      <c r="D91" s="45"/>
      <c r="E91" s="45"/>
      <c r="F91" s="45"/>
    </row>
    <row r="92" spans="3:6" ht="26">
      <c r="C92" s="42" t="s">
        <v>93</v>
      </c>
      <c r="D92" s="45"/>
      <c r="E92" s="45"/>
      <c r="F92" s="45"/>
    </row>
    <row r="93" spans="3:6" ht="26">
      <c r="C93" s="42" t="s">
        <v>94</v>
      </c>
      <c r="D93" s="45"/>
      <c r="E93" s="45"/>
      <c r="F93" s="45"/>
    </row>
    <row r="94" spans="3:6" ht="26">
      <c r="C94" s="42" t="s">
        <v>95</v>
      </c>
      <c r="D94" s="45"/>
      <c r="E94" s="45"/>
      <c r="F94" s="45"/>
    </row>
    <row r="95" spans="3:6" ht="26">
      <c r="C95" s="42" t="s">
        <v>96</v>
      </c>
      <c r="D95" s="45"/>
      <c r="E95" s="45"/>
      <c r="F95" s="45"/>
    </row>
    <row r="96" spans="3:6" ht="26">
      <c r="C96" s="42" t="s">
        <v>97</v>
      </c>
      <c r="D96" s="45"/>
      <c r="E96" s="45"/>
      <c r="F96" s="45"/>
    </row>
    <row r="97" spans="3:6" ht="26">
      <c r="C97" s="42"/>
      <c r="D97" s="45"/>
      <c r="E97" s="45"/>
      <c r="F97" s="45"/>
    </row>
    <row r="98" spans="3:6" ht="26">
      <c r="C98" s="42" t="s">
        <v>98</v>
      </c>
      <c r="D98" s="45"/>
      <c r="E98" s="45"/>
      <c r="F98" s="45"/>
    </row>
    <row r="99" spans="3:6" ht="26">
      <c r="C99" s="42" t="s">
        <v>99</v>
      </c>
      <c r="D99" s="45"/>
      <c r="E99" s="45"/>
      <c r="F99" s="45"/>
    </row>
    <row r="100" spans="3:6" ht="26">
      <c r="C100" s="42"/>
      <c r="D100" s="45"/>
      <c r="E100" s="45"/>
      <c r="F100" s="45"/>
    </row>
    <row r="101" spans="3:6" ht="26">
      <c r="C101" s="42" t="s">
        <v>100</v>
      </c>
      <c r="D101" s="45"/>
      <c r="E101" s="45"/>
      <c r="F101" s="45"/>
    </row>
    <row r="102" spans="3:6" ht="26">
      <c r="C102" s="42" t="s">
        <v>101</v>
      </c>
      <c r="D102" s="45"/>
      <c r="E102" s="45"/>
      <c r="F102" s="45"/>
    </row>
    <row r="105" spans="3:6">
      <c r="C105" s="16" t="s">
        <v>103</v>
      </c>
    </row>
    <row r="107" spans="3:6">
      <c r="C107" s="46"/>
      <c r="D107" s="46" t="s">
        <v>54</v>
      </c>
      <c r="E107" s="46" t="s">
        <v>55</v>
      </c>
    </row>
    <row r="108" spans="3:6">
      <c r="C108" s="9" t="s">
        <v>104</v>
      </c>
      <c r="F108" s="9" t="s">
        <v>105</v>
      </c>
    </row>
    <row r="109" spans="3:6">
      <c r="C109" s="9" t="s">
        <v>106</v>
      </c>
      <c r="F109" s="9" t="s">
        <v>107</v>
      </c>
    </row>
    <row r="110" spans="3:6">
      <c r="C110" s="9" t="s">
        <v>108</v>
      </c>
      <c r="F110" s="9" t="s">
        <v>109</v>
      </c>
    </row>
    <row r="112" spans="3:6">
      <c r="C112" s="16" t="s">
        <v>110</v>
      </c>
    </row>
    <row r="113" spans="3:6">
      <c r="C113" s="16" t="s">
        <v>111</v>
      </c>
    </row>
    <row r="115" spans="3:6">
      <c r="C115" s="12" t="s">
        <v>112</v>
      </c>
      <c r="D115" s="12"/>
      <c r="E115" s="12"/>
      <c r="F115" s="12"/>
    </row>
    <row r="116" spans="3:6">
      <c r="C116" s="13" t="s">
        <v>88</v>
      </c>
      <c r="D116" s="13"/>
      <c r="E116" s="13"/>
      <c r="F116" s="13"/>
    </row>
    <row r="117" spans="3:6">
      <c r="C117" s="13"/>
      <c r="D117" s="14" t="s">
        <v>89</v>
      </c>
      <c r="E117" s="14"/>
      <c r="F117" s="14" t="s">
        <v>90</v>
      </c>
    </row>
    <row r="118" spans="3:6">
      <c r="C118" s="12" t="s">
        <v>91</v>
      </c>
      <c r="D118" s="15">
        <v>509839.19999999995</v>
      </c>
      <c r="E118" s="15"/>
      <c r="F118" s="15">
        <v>297108.50175551989</v>
      </c>
    </row>
    <row r="119" spans="3:6">
      <c r="C119" s="12" t="s">
        <v>92</v>
      </c>
      <c r="D119" s="15">
        <v>99955.799999999988</v>
      </c>
      <c r="E119" s="15"/>
      <c r="F119" s="15">
        <v>59545.977729279883</v>
      </c>
    </row>
    <row r="120" spans="3:6">
      <c r="C120" s="12" t="s">
        <v>93</v>
      </c>
      <c r="D120" s="15">
        <v>0</v>
      </c>
      <c r="E120" s="15"/>
      <c r="F120" s="15">
        <v>0</v>
      </c>
    </row>
    <row r="121" spans="3:6">
      <c r="C121" s="12" t="s">
        <v>94</v>
      </c>
      <c r="D121" s="15">
        <v>99955.799999999988</v>
      </c>
      <c r="E121" s="15"/>
      <c r="F121" s="15">
        <v>59545.977729279883</v>
      </c>
    </row>
    <row r="122" spans="3:6">
      <c r="C122" s="12" t="s">
        <v>95</v>
      </c>
      <c r="D122" s="15">
        <v>509839.19999999995</v>
      </c>
      <c r="E122" s="15"/>
      <c r="F122" s="15">
        <v>297108.50175551989</v>
      </c>
    </row>
    <row r="123" spans="3:6">
      <c r="C123" s="12" t="s">
        <v>96</v>
      </c>
      <c r="D123" s="15">
        <v>0</v>
      </c>
      <c r="E123" s="15"/>
      <c r="F123" s="15">
        <v>0</v>
      </c>
    </row>
    <row r="124" spans="3:6">
      <c r="C124" s="12" t="s">
        <v>97</v>
      </c>
      <c r="D124" s="15">
        <v>509839.19999999995</v>
      </c>
      <c r="E124" s="15"/>
      <c r="F124" s="15">
        <v>297108.50175551989</v>
      </c>
    </row>
    <row r="125" spans="3:6">
      <c r="C125" s="12"/>
      <c r="D125" s="15">
        <v>0</v>
      </c>
      <c r="E125" s="15"/>
      <c r="F125" s="15">
        <v>0</v>
      </c>
    </row>
    <row r="126" spans="3:6">
      <c r="C126" s="12" t="s">
        <v>98</v>
      </c>
      <c r="D126" s="15">
        <v>3261.6000000000004</v>
      </c>
      <c r="E126" s="15"/>
      <c r="F126" s="15">
        <v>1297.5621120000003</v>
      </c>
    </row>
    <row r="127" spans="3:6">
      <c r="C127" s="12" t="s">
        <v>99</v>
      </c>
      <c r="D127" s="15">
        <v>598950.45000000007</v>
      </c>
      <c r="E127" s="15"/>
      <c r="F127" s="15">
        <v>350719.99305795186</v>
      </c>
    </row>
    <row r="128" spans="3:6">
      <c r="C128" s="12"/>
      <c r="D128" s="15">
        <v>0</v>
      </c>
      <c r="E128" s="15"/>
      <c r="F128" s="15">
        <v>0</v>
      </c>
    </row>
    <row r="129" spans="3:6">
      <c r="C129" s="12" t="s">
        <v>100</v>
      </c>
      <c r="D129" s="15">
        <v>0</v>
      </c>
      <c r="E129" s="15"/>
      <c r="F129" s="15">
        <v>0</v>
      </c>
    </row>
    <row r="130" spans="3:6">
      <c r="C130" s="12" t="s">
        <v>101</v>
      </c>
      <c r="D130" s="15">
        <v>7582.9500000000007</v>
      </c>
      <c r="E130" s="15"/>
      <c r="F130" s="15">
        <v>4636.9243148479982</v>
      </c>
    </row>
    <row r="133" spans="3:6">
      <c r="C133" s="8" t="s">
        <v>113</v>
      </c>
    </row>
    <row r="134" spans="3:6">
      <c r="C134" s="8" t="s">
        <v>114</v>
      </c>
    </row>
  </sheetData>
  <mergeCells count="7">
    <mergeCell ref="D18:E18"/>
    <mergeCell ref="D41:E41"/>
    <mergeCell ref="F41:G41"/>
    <mergeCell ref="H41:I41"/>
    <mergeCell ref="D63:E63"/>
    <mergeCell ref="F63:G63"/>
    <mergeCell ref="H63:I63"/>
  </mergeCells>
  <pageMargins left="0.7" right="0.7" top="0.75" bottom="0.75" header="0.3" footer="0.3"/>
  <pageSetup scale="62" fitToHeight="0" orientation="landscape" r:id="rId1"/>
  <rowBreaks count="4" manualBreakCount="4">
    <brk id="33" max="16383" man="1"/>
    <brk id="61" max="16383" man="1"/>
    <brk id="85" max="16383" man="1"/>
    <brk id="113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B0C5-FD59-4356-AECE-E8003BE576D9}">
  <sheetPr>
    <pageSetUpPr fitToPage="1"/>
  </sheetPr>
  <dimension ref="C4:K32"/>
  <sheetViews>
    <sheetView workbookViewId="0">
      <selection activeCell="G16" sqref="G16"/>
    </sheetView>
  </sheetViews>
  <sheetFormatPr defaultRowHeight="14.5"/>
  <cols>
    <col min="3" max="3" width="23.26953125" bestFit="1" customWidth="1"/>
    <col min="4" max="4" width="34.6328125" customWidth="1"/>
    <col min="5" max="5" width="11.08984375" bestFit="1" customWidth="1"/>
    <col min="7" max="7" width="26.36328125" customWidth="1"/>
    <col min="8" max="8" width="9.08984375" customWidth="1"/>
    <col min="9" max="9" width="9.81640625" bestFit="1" customWidth="1"/>
    <col min="10" max="10" width="10.90625" bestFit="1" customWidth="1"/>
  </cols>
  <sheetData>
    <row r="4" spans="3:11">
      <c r="C4" s="3" t="s">
        <v>0</v>
      </c>
    </row>
    <row r="5" spans="3:11">
      <c r="C5" t="s">
        <v>1</v>
      </c>
      <c r="H5" s="3" t="s">
        <v>82</v>
      </c>
      <c r="I5" s="3"/>
      <c r="J5" s="3"/>
      <c r="K5" s="3"/>
    </row>
    <row r="6" spans="3:11">
      <c r="C6" t="s">
        <v>2</v>
      </c>
      <c r="D6" t="s">
        <v>3</v>
      </c>
      <c r="E6" s="1" t="s">
        <v>4</v>
      </c>
      <c r="G6" s="3" t="s">
        <v>81</v>
      </c>
      <c r="H6" s="3" t="s">
        <v>83</v>
      </c>
      <c r="I6" s="3" t="s">
        <v>84</v>
      </c>
      <c r="J6" s="3" t="s">
        <v>85</v>
      </c>
      <c r="K6" s="3" t="s">
        <v>86</v>
      </c>
    </row>
    <row r="7" spans="3:11">
      <c r="C7" t="s">
        <v>5</v>
      </c>
      <c r="D7" t="s">
        <v>6</v>
      </c>
      <c r="E7" s="2">
        <v>12375</v>
      </c>
      <c r="G7" s="6">
        <v>0.7</v>
      </c>
      <c r="H7" s="5">
        <v>0.95</v>
      </c>
      <c r="I7" s="5">
        <v>0</v>
      </c>
      <c r="J7" s="5">
        <v>0</v>
      </c>
      <c r="K7" s="5">
        <v>0.05</v>
      </c>
    </row>
    <row r="8" spans="3:11">
      <c r="C8" t="s">
        <v>7</v>
      </c>
      <c r="D8" t="s">
        <v>32</v>
      </c>
      <c r="E8" s="2">
        <v>6600</v>
      </c>
      <c r="G8" s="6">
        <v>0.21</v>
      </c>
      <c r="H8" s="5">
        <v>0.87</v>
      </c>
      <c r="I8" s="5">
        <v>0.12</v>
      </c>
      <c r="J8" s="5">
        <v>0</v>
      </c>
      <c r="K8" s="5">
        <v>0.01</v>
      </c>
    </row>
    <row r="9" spans="3:11">
      <c r="C9" t="s">
        <v>8</v>
      </c>
      <c r="D9" t="s">
        <v>9</v>
      </c>
      <c r="E9" s="2">
        <v>33412.5</v>
      </c>
      <c r="G9" s="6">
        <v>0.36</v>
      </c>
      <c r="H9" s="5">
        <v>0.99</v>
      </c>
      <c r="I9" s="5">
        <v>0</v>
      </c>
      <c r="J9" s="5">
        <v>0</v>
      </c>
      <c r="K9" s="5">
        <v>0.01</v>
      </c>
    </row>
    <row r="10" spans="3:11">
      <c r="C10" t="s">
        <v>10</v>
      </c>
      <c r="D10" t="s">
        <v>11</v>
      </c>
      <c r="E10" s="2">
        <v>10725</v>
      </c>
      <c r="G10" s="6">
        <v>0</v>
      </c>
      <c r="H10" s="5">
        <v>0.99</v>
      </c>
      <c r="I10" s="5">
        <v>0</v>
      </c>
      <c r="J10" s="5">
        <v>0</v>
      </c>
      <c r="K10" s="5">
        <v>0.01</v>
      </c>
    </row>
    <row r="11" spans="3:11">
      <c r="C11" t="s">
        <v>12</v>
      </c>
      <c r="D11" t="s">
        <v>13</v>
      </c>
      <c r="E11" s="2">
        <v>54780</v>
      </c>
      <c r="G11" s="6">
        <v>0</v>
      </c>
      <c r="H11" s="5">
        <v>0.99</v>
      </c>
      <c r="I11" s="5">
        <v>0</v>
      </c>
      <c r="J11" s="5">
        <v>0</v>
      </c>
      <c r="K11" s="5">
        <v>0.01</v>
      </c>
    </row>
    <row r="12" spans="3:11">
      <c r="C12" t="s">
        <v>14</v>
      </c>
      <c r="D12" t="s">
        <v>15</v>
      </c>
      <c r="E12" s="2">
        <v>72187.5</v>
      </c>
      <c r="G12" s="6">
        <v>0</v>
      </c>
      <c r="H12" s="5">
        <v>0.99</v>
      </c>
      <c r="I12" s="5">
        <v>0</v>
      </c>
      <c r="J12" s="5">
        <v>0</v>
      </c>
      <c r="K12" s="5">
        <v>0.01</v>
      </c>
    </row>
    <row r="13" spans="3:11">
      <c r="C13" t="s">
        <v>16</v>
      </c>
      <c r="D13" t="s">
        <v>30</v>
      </c>
      <c r="E13" s="2">
        <v>10725</v>
      </c>
      <c r="G13" s="6">
        <v>1</v>
      </c>
      <c r="H13" s="5">
        <v>0.99</v>
      </c>
      <c r="I13" s="5">
        <v>0</v>
      </c>
      <c r="J13" s="5">
        <v>0</v>
      </c>
      <c r="K13" s="5">
        <v>0.01</v>
      </c>
    </row>
    <row r="14" spans="3:11">
      <c r="C14" t="s">
        <v>17</v>
      </c>
      <c r="D14" t="s">
        <v>31</v>
      </c>
      <c r="E14" s="2">
        <v>2460</v>
      </c>
      <c r="G14" s="6">
        <v>0.21</v>
      </c>
      <c r="H14" s="5">
        <v>0.87</v>
      </c>
      <c r="I14" s="5">
        <v>0.12</v>
      </c>
      <c r="J14" s="5">
        <v>0</v>
      </c>
      <c r="K14" s="5">
        <v>0.01</v>
      </c>
    </row>
    <row r="15" spans="3:11">
      <c r="E15" s="2">
        <v>203265</v>
      </c>
    </row>
    <row r="17" spans="3:5">
      <c r="C17" s="3" t="s">
        <v>33</v>
      </c>
    </row>
    <row r="18" spans="3:5">
      <c r="C18" t="s">
        <v>34</v>
      </c>
      <c r="D18" t="s">
        <v>35</v>
      </c>
      <c r="E18" t="s">
        <v>36</v>
      </c>
    </row>
    <row r="19" spans="3:5">
      <c r="C19" t="s">
        <v>37</v>
      </c>
      <c r="D19" t="s">
        <v>38</v>
      </c>
      <c r="E19" s="1">
        <v>5248.27444144735</v>
      </c>
    </row>
    <row r="20" spans="3:5">
      <c r="C20" t="s">
        <v>39</v>
      </c>
      <c r="D20" t="s">
        <v>38</v>
      </c>
      <c r="E20">
        <v>266.65750547926501</v>
      </c>
    </row>
    <row r="21" spans="3:5">
      <c r="C21" t="s">
        <v>40</v>
      </c>
      <c r="D21" t="s">
        <v>38</v>
      </c>
      <c r="E21">
        <v>253.341524378652</v>
      </c>
    </row>
    <row r="22" spans="3:5">
      <c r="C22" t="s">
        <v>41</v>
      </c>
      <c r="D22" t="s">
        <v>38</v>
      </c>
      <c r="E22">
        <v>474.58353740283201</v>
      </c>
    </row>
    <row r="23" spans="3:5">
      <c r="C23" t="s">
        <v>42</v>
      </c>
      <c r="D23" t="s">
        <v>38</v>
      </c>
      <c r="E23">
        <v>235.675667205889</v>
      </c>
    </row>
    <row r="24" spans="3:5">
      <c r="C24" t="s">
        <v>43</v>
      </c>
      <c r="D24" t="s">
        <v>38</v>
      </c>
      <c r="E24">
        <v>0</v>
      </c>
    </row>
    <row r="25" spans="3:5">
      <c r="C25" t="s">
        <v>44</v>
      </c>
      <c r="D25" t="s">
        <v>38</v>
      </c>
      <c r="E25">
        <v>0</v>
      </c>
    </row>
    <row r="26" spans="3:5">
      <c r="C26" t="s">
        <v>45</v>
      </c>
      <c r="D26" t="s">
        <v>38</v>
      </c>
      <c r="E26">
        <v>0</v>
      </c>
    </row>
    <row r="27" spans="3:5">
      <c r="C27" t="s">
        <v>46</v>
      </c>
      <c r="D27" t="s">
        <v>38</v>
      </c>
      <c r="E27">
        <v>169.43844261388301</v>
      </c>
    </row>
    <row r="28" spans="3:5">
      <c r="C28" t="s">
        <v>47</v>
      </c>
      <c r="D28" t="s">
        <v>38</v>
      </c>
      <c r="E28">
        <v>160.44374401636199</v>
      </c>
    </row>
    <row r="29" spans="3:5">
      <c r="C29" t="s">
        <v>48</v>
      </c>
      <c r="D29" t="s">
        <v>38</v>
      </c>
      <c r="E29">
        <v>29.169177681690702</v>
      </c>
    </row>
    <row r="30" spans="3:5">
      <c r="C30" t="s">
        <v>49</v>
      </c>
      <c r="D30" t="s">
        <v>38</v>
      </c>
      <c r="E30">
        <v>2.1148856642408602</v>
      </c>
    </row>
    <row r="31" spans="3:5">
      <c r="C31" t="s">
        <v>50</v>
      </c>
      <c r="D31" t="s">
        <v>38</v>
      </c>
      <c r="E31" s="1">
        <v>-2344.89276892522</v>
      </c>
    </row>
    <row r="32" spans="3:5">
      <c r="C32" t="s">
        <v>51</v>
      </c>
      <c r="E32" s="1">
        <v>4494.8061569649399</v>
      </c>
    </row>
  </sheetData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ADDDF-9651-4F47-9253-303AB9C2EBD7}">
  <sheetPr>
    <pageSetUpPr fitToPage="1"/>
  </sheetPr>
  <dimension ref="C2:K35"/>
  <sheetViews>
    <sheetView workbookViewId="0">
      <selection activeCell="G14" sqref="G14"/>
    </sheetView>
  </sheetViews>
  <sheetFormatPr defaultRowHeight="14.5"/>
  <cols>
    <col min="3" max="3" width="23.26953125" bestFit="1" customWidth="1"/>
    <col min="4" max="4" width="35" customWidth="1"/>
    <col min="5" max="5" width="9.81640625" bestFit="1" customWidth="1"/>
    <col min="7" max="7" width="24.26953125" bestFit="1" customWidth="1"/>
  </cols>
  <sheetData>
    <row r="2" spans="3:11">
      <c r="G2" s="5"/>
      <c r="H2" s="5"/>
      <c r="I2" s="5"/>
      <c r="J2" s="5"/>
      <c r="K2" s="5"/>
    </row>
    <row r="4" spans="3:11">
      <c r="C4" s="3" t="s">
        <v>0</v>
      </c>
    </row>
    <row r="5" spans="3:11">
      <c r="C5" t="s">
        <v>1</v>
      </c>
      <c r="H5" s="3" t="s">
        <v>82</v>
      </c>
      <c r="I5" s="3"/>
      <c r="J5" s="3"/>
      <c r="K5" s="3"/>
    </row>
    <row r="6" spans="3:11">
      <c r="C6" t="s">
        <v>2</v>
      </c>
      <c r="D6" t="s">
        <v>3</v>
      </c>
      <c r="G6" s="3" t="s">
        <v>81</v>
      </c>
      <c r="H6" s="3" t="s">
        <v>83</v>
      </c>
      <c r="I6" s="3" t="s">
        <v>84</v>
      </c>
      <c r="J6" s="3" t="s">
        <v>85</v>
      </c>
      <c r="K6" s="3" t="s">
        <v>86</v>
      </c>
    </row>
    <row r="7" spans="3:11">
      <c r="C7" t="s">
        <v>18</v>
      </c>
      <c r="D7" t="s">
        <v>9</v>
      </c>
      <c r="E7" s="2">
        <v>46070.201999999997</v>
      </c>
      <c r="G7" s="6">
        <v>0.36</v>
      </c>
      <c r="H7" s="5">
        <v>0.99</v>
      </c>
      <c r="I7" s="5">
        <v>0</v>
      </c>
      <c r="J7" s="5">
        <v>0</v>
      </c>
      <c r="K7" s="5">
        <v>0.01</v>
      </c>
    </row>
    <row r="8" spans="3:11">
      <c r="C8" t="s">
        <v>20</v>
      </c>
      <c r="D8" t="s">
        <v>30</v>
      </c>
      <c r="E8" s="2">
        <v>15573.299999999899</v>
      </c>
      <c r="G8" s="6">
        <v>1</v>
      </c>
      <c r="H8" s="5">
        <v>0.99</v>
      </c>
      <c r="I8" s="5">
        <v>0</v>
      </c>
      <c r="J8" s="5">
        <v>0</v>
      </c>
      <c r="K8" s="5">
        <v>0.01</v>
      </c>
    </row>
    <row r="9" spans="3:11">
      <c r="C9" t="s">
        <v>19</v>
      </c>
      <c r="D9" t="s">
        <v>15</v>
      </c>
      <c r="E9" s="2">
        <v>98518.05</v>
      </c>
      <c r="G9" s="6">
        <v>0</v>
      </c>
      <c r="H9" s="5">
        <v>0.99</v>
      </c>
      <c r="I9" s="5">
        <v>0</v>
      </c>
      <c r="J9" s="5">
        <v>0</v>
      </c>
      <c r="K9" s="5">
        <v>0.01</v>
      </c>
    </row>
    <row r="10" spans="3:11">
      <c r="C10" t="s">
        <v>25</v>
      </c>
      <c r="D10" t="s">
        <v>26</v>
      </c>
      <c r="E10" s="2">
        <v>425.16899999999907</v>
      </c>
      <c r="G10" s="6">
        <v>0</v>
      </c>
      <c r="H10" s="5">
        <v>0.99</v>
      </c>
      <c r="I10" s="5">
        <v>0</v>
      </c>
      <c r="J10" s="5">
        <v>0</v>
      </c>
      <c r="K10" s="5">
        <v>0.01</v>
      </c>
    </row>
    <row r="11" spans="3:11">
      <c r="C11" t="s">
        <v>27</v>
      </c>
      <c r="D11" t="s">
        <v>28</v>
      </c>
      <c r="E11" s="2">
        <v>91.488</v>
      </c>
      <c r="G11" s="6">
        <v>1</v>
      </c>
      <c r="H11" s="5">
        <v>0.99</v>
      </c>
      <c r="I11" s="5">
        <v>0</v>
      </c>
      <c r="J11" s="5">
        <v>0</v>
      </c>
      <c r="K11" s="5">
        <v>0.01</v>
      </c>
    </row>
    <row r="12" spans="3:11">
      <c r="C12" t="s">
        <v>29</v>
      </c>
      <c r="D12" t="s">
        <v>32</v>
      </c>
      <c r="E12" s="2">
        <v>9108</v>
      </c>
      <c r="G12" s="6">
        <v>0.21</v>
      </c>
      <c r="H12" s="5">
        <v>0.87</v>
      </c>
      <c r="I12" s="5">
        <v>0.12</v>
      </c>
      <c r="J12" s="5">
        <v>0</v>
      </c>
      <c r="K12" s="5">
        <v>0.01</v>
      </c>
    </row>
    <row r="13" spans="3:11">
      <c r="C13" t="s">
        <v>22</v>
      </c>
      <c r="D13" t="s">
        <v>11</v>
      </c>
      <c r="E13" s="2">
        <v>14670.5</v>
      </c>
      <c r="G13" s="6">
        <v>0</v>
      </c>
      <c r="H13" s="5">
        <v>0.99</v>
      </c>
      <c r="I13" s="5">
        <v>0</v>
      </c>
      <c r="J13" s="5">
        <v>0</v>
      </c>
      <c r="K13" s="5">
        <v>0.01</v>
      </c>
    </row>
    <row r="14" spans="3:11">
      <c r="C14" t="s">
        <v>21</v>
      </c>
      <c r="D14" t="s">
        <v>6</v>
      </c>
      <c r="E14" s="2">
        <v>22540</v>
      </c>
      <c r="G14" s="6">
        <v>0.7</v>
      </c>
      <c r="H14" s="5">
        <v>0.95</v>
      </c>
      <c r="I14" s="5">
        <v>0</v>
      </c>
      <c r="J14" s="5">
        <v>0</v>
      </c>
      <c r="K14" s="5">
        <v>0.05</v>
      </c>
    </row>
    <row r="15" spans="3:11">
      <c r="C15" t="s">
        <v>23</v>
      </c>
      <c r="D15" t="s">
        <v>24</v>
      </c>
      <c r="E15" s="2">
        <v>13656.36</v>
      </c>
      <c r="G15" s="6">
        <v>0</v>
      </c>
      <c r="H15" s="5">
        <v>0.99</v>
      </c>
      <c r="I15" s="5">
        <v>0</v>
      </c>
      <c r="J15" s="5">
        <v>0</v>
      </c>
      <c r="K15" s="5">
        <v>0.01</v>
      </c>
    </row>
    <row r="16" spans="3:11">
      <c r="C16" t="s">
        <v>12</v>
      </c>
      <c r="D16" t="s">
        <v>13</v>
      </c>
      <c r="E16" s="2">
        <v>79763.4399999999</v>
      </c>
      <c r="G16" s="6">
        <v>0</v>
      </c>
      <c r="H16" s="5">
        <v>0.99</v>
      </c>
      <c r="I16" s="5">
        <v>0</v>
      </c>
      <c r="J16" s="5">
        <v>0</v>
      </c>
      <c r="K16" s="5">
        <v>0.01</v>
      </c>
    </row>
    <row r="17" spans="3:7">
      <c r="E17" s="2">
        <f>SUM(E7:E16)</f>
        <v>300416.50899999979</v>
      </c>
      <c r="G17" s="7"/>
    </row>
    <row r="20" spans="3:7">
      <c r="C20" s="3" t="s">
        <v>33</v>
      </c>
    </row>
    <row r="21" spans="3:7">
      <c r="C21" t="s">
        <v>34</v>
      </c>
      <c r="D21" t="s">
        <v>35</v>
      </c>
      <c r="E21" t="s">
        <v>36</v>
      </c>
    </row>
    <row r="22" spans="3:7">
      <c r="C22" t="s">
        <v>37</v>
      </c>
      <c r="D22" t="s">
        <v>38</v>
      </c>
      <c r="E22" s="1">
        <v>6849.9714934466901</v>
      </c>
    </row>
    <row r="23" spans="3:7">
      <c r="C23" t="s">
        <v>39</v>
      </c>
      <c r="D23" t="s">
        <v>38</v>
      </c>
      <c r="E23">
        <v>423.82385438693899</v>
      </c>
    </row>
    <row r="24" spans="3:7">
      <c r="C24" t="s">
        <v>40</v>
      </c>
      <c r="D24" t="s">
        <v>38</v>
      </c>
      <c r="E24">
        <v>347.866603853973</v>
      </c>
    </row>
    <row r="25" spans="3:7">
      <c r="C25" t="s">
        <v>41</v>
      </c>
      <c r="D25" t="s">
        <v>38</v>
      </c>
      <c r="E25">
        <v>669.52818192302198</v>
      </c>
    </row>
    <row r="26" spans="3:7">
      <c r="C26" t="s">
        <v>42</v>
      </c>
      <c r="D26" t="s">
        <v>38</v>
      </c>
      <c r="E26">
        <v>315.03597305877997</v>
      </c>
    </row>
    <row r="27" spans="3:7">
      <c r="C27" t="s">
        <v>43</v>
      </c>
      <c r="D27" t="s">
        <v>38</v>
      </c>
      <c r="E27">
        <v>0</v>
      </c>
    </row>
    <row r="28" spans="3:7">
      <c r="C28" t="s">
        <v>44</v>
      </c>
      <c r="D28" t="s">
        <v>38</v>
      </c>
      <c r="E28">
        <v>0</v>
      </c>
    </row>
    <row r="29" spans="3:7">
      <c r="C29" t="s">
        <v>45</v>
      </c>
      <c r="D29" t="s">
        <v>38</v>
      </c>
      <c r="E29">
        <v>0</v>
      </c>
    </row>
    <row r="30" spans="3:7">
      <c r="C30" t="s">
        <v>46</v>
      </c>
      <c r="D30" t="s">
        <v>38</v>
      </c>
      <c r="E30">
        <v>231.77125150274799</v>
      </c>
    </row>
    <row r="31" spans="3:7">
      <c r="C31" t="s">
        <v>47</v>
      </c>
      <c r="D31" t="s">
        <v>38</v>
      </c>
      <c r="E31">
        <v>226.39304544845001</v>
      </c>
    </row>
    <row r="32" spans="3:7">
      <c r="C32" t="s">
        <v>48</v>
      </c>
      <c r="D32" t="s">
        <v>38</v>
      </c>
      <c r="E32">
        <v>43.1158576377061</v>
      </c>
    </row>
    <row r="33" spans="3:5">
      <c r="C33" t="s">
        <v>49</v>
      </c>
      <c r="D33" t="s">
        <v>38</v>
      </c>
      <c r="E33">
        <v>3.1247700703894701</v>
      </c>
    </row>
    <row r="34" spans="3:5">
      <c r="C34" t="s">
        <v>50</v>
      </c>
      <c r="D34" t="s">
        <v>38</v>
      </c>
      <c r="E34" s="1">
        <v>-2982.5015528378099</v>
      </c>
    </row>
    <row r="35" spans="3:5">
      <c r="C35" t="s">
        <v>51</v>
      </c>
      <c r="E35" s="1">
        <v>6128.1294784908796</v>
      </c>
    </row>
  </sheetData>
  <sortState xmlns:xlrd2="http://schemas.microsoft.com/office/spreadsheetml/2017/richdata2" ref="C8:D16">
    <sortCondition ref="C7"/>
  </sortState>
  <pageMargins left="0.7" right="0.7" top="0.75" bottom="0.75" header="0.3" footer="0.3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E844AB73B9B40B5AB4827726210F6" ma:contentTypeVersion="8" ma:contentTypeDescription="Een nieuw document maken." ma:contentTypeScope="" ma:versionID="00a2ed344b1d3ea1c36c453139137705">
  <xsd:schema xmlns:xsd="http://www.w3.org/2001/XMLSchema" xmlns:xs="http://www.w3.org/2001/XMLSchema" xmlns:p="http://schemas.microsoft.com/office/2006/metadata/properties" xmlns:ns2="02415cc5-dd6a-4b5b-b6a8-c65bfb1a9d7e" targetNamespace="http://schemas.microsoft.com/office/2006/metadata/properties" ma:root="true" ma:fieldsID="41ae08de76e3f4a040bfa86d5be58c24" ns2:_="">
    <xsd:import namespace="02415cc5-dd6a-4b5b-b6a8-c65bfb1a9d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15cc5-dd6a-4b5b-b6a8-c65bfb1a9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AAB29B-CAB3-472B-897E-303E570D0468}"/>
</file>

<file path=customXml/itemProps2.xml><?xml version="1.0" encoding="utf-8"?>
<ds:datastoreItem xmlns:ds="http://schemas.openxmlformats.org/officeDocument/2006/customXml" ds:itemID="{4360BF14-9098-429A-A2FD-5C2249DD6B33}"/>
</file>

<file path=customXml/itemProps3.xml><?xml version="1.0" encoding="utf-8"?>
<ds:datastoreItem xmlns:ds="http://schemas.openxmlformats.org/officeDocument/2006/customXml" ds:itemID="{3460F445-B06A-4930-B67B-8801E7EBE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STVI</vt:lpstr>
      <vt:lpstr>CIVI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Mantijn van Leeuwen</dc:creator>
  <cp:lastModifiedBy>Mantijn van Leeuwen</cp:lastModifiedBy>
  <cp:lastPrinted>2019-11-21T07:31:59Z</cp:lastPrinted>
  <dcterms:created xsi:type="dcterms:W3CDTF">2019-11-20T18:04:17Z</dcterms:created>
  <dcterms:modified xsi:type="dcterms:W3CDTF">2019-11-21T07:32:03Z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0x0101002BDE844AB73B9B40B5AB4827726210F6</vt:lpwstr>
  </property>
</Properties>
</file>